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5345" windowHeight="4410" tabRatio="500"/>
  </bookViews>
  <sheets>
    <sheet name="Q1" sheetId="1" r:id="rId1"/>
    <sheet name="Q2" sheetId="2" r:id="rId2"/>
    <sheet name="Q3" sheetId="3" r:id="rId3"/>
  </sheets>
  <calcPr calcId="144525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31" i="2" l="1"/>
  <c r="H34" i="3"/>
  <c r="H31" i="3"/>
  <c r="H28" i="3"/>
  <c r="H25" i="3"/>
  <c r="H22" i="3"/>
  <c r="D12" i="3"/>
  <c r="D11" i="3"/>
  <c r="D3" i="3"/>
  <c r="D4" i="3"/>
  <c r="D5" i="3"/>
  <c r="D6" i="3"/>
  <c r="D7" i="3"/>
  <c r="D8" i="3"/>
  <c r="D9" i="3"/>
  <c r="D10" i="3"/>
  <c r="D2" i="3"/>
  <c r="H47" i="2"/>
  <c r="H38" i="2"/>
  <c r="H37" i="2"/>
  <c r="H34" i="2"/>
  <c r="H28" i="2"/>
  <c r="E18" i="2"/>
  <c r="E3" i="2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2" i="2"/>
  <c r="H25" i="2"/>
  <c r="D18" i="2"/>
  <c r="D3" i="2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2" i="2"/>
  <c r="B43" i="1"/>
  <c r="B31" i="1"/>
  <c r="C31" i="1"/>
  <c r="B28" i="1"/>
  <c r="B25" i="1"/>
  <c r="C22" i="1"/>
  <c r="D18" i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2" i="1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2" i="1"/>
  <c r="B20" i="1"/>
  <c r="B19" i="1"/>
</calcChain>
</file>

<file path=xl/sharedStrings.xml><?xml version="1.0" encoding="utf-8"?>
<sst xmlns="http://schemas.openxmlformats.org/spreadsheetml/2006/main" count="105" uniqueCount="77">
  <si>
    <t>MPG</t>
  </si>
  <si>
    <t>Subject</t>
  </si>
  <si>
    <t>Age 65</t>
  </si>
  <si>
    <t>Age 75</t>
  </si>
  <si>
    <t>Encoding A</t>
  </si>
  <si>
    <t>Encoding B</t>
  </si>
  <si>
    <t>Subject ID</t>
  </si>
  <si>
    <t>Japanese Car ID</t>
  </si>
  <si>
    <t>effect size =</t>
  </si>
  <si>
    <t>Sum</t>
  </si>
  <si>
    <t>Sample Mean</t>
  </si>
  <si>
    <t>(X - M)</t>
  </si>
  <si>
    <t>(X - M)^2</t>
  </si>
  <si>
    <t>Total</t>
  </si>
  <si>
    <t>Sample Standard Deviation =</t>
  </si>
  <si>
    <t>Part-d</t>
  </si>
  <si>
    <t>Part-e</t>
  </si>
  <si>
    <t>standard error =</t>
  </si>
  <si>
    <t>Part-f</t>
  </si>
  <si>
    <t>t-stat =</t>
  </si>
  <si>
    <t>Part-g</t>
  </si>
  <si>
    <t>Critical Values =</t>
  </si>
  <si>
    <t>Part-h</t>
  </si>
  <si>
    <r>
      <t xml:space="preserve">1.10 is less extreme than the t cutoff of 1.753 so we </t>
    </r>
    <r>
      <rPr>
        <b/>
        <sz val="12"/>
        <color theme="1"/>
        <rFont val="Calibri"/>
        <family val="2"/>
      </rPr>
      <t>fail to reject</t>
    </r>
    <r>
      <rPr>
        <sz val="11"/>
        <color theme="1"/>
        <rFont val="Calibri"/>
        <family val="2"/>
      </rPr>
      <t xml:space="preserve"> the null hypothesis.</t>
    </r>
  </si>
  <si>
    <t>Part-i</t>
  </si>
  <si>
    <t>Part-j</t>
  </si>
  <si>
    <t>Question 2</t>
  </si>
  <si>
    <t>Part-a</t>
  </si>
  <si>
    <r>
      <t xml:space="preserve">Dependent variable: </t>
    </r>
    <r>
      <rPr>
        <b/>
        <sz val="11"/>
        <color theme="1"/>
        <rFont val="Calibri"/>
        <family val="2"/>
      </rPr>
      <t>Memory Score</t>
    </r>
  </si>
  <si>
    <r>
      <t xml:space="preserve">Independent Variable: </t>
    </r>
    <r>
      <rPr>
        <b/>
        <sz val="11"/>
        <color theme="1"/>
        <rFont val="Calibri"/>
        <family val="2"/>
      </rPr>
      <t>Age</t>
    </r>
  </si>
  <si>
    <t>Part-b</t>
  </si>
  <si>
    <t>Part-c</t>
  </si>
  <si>
    <t>Difference score (Age 75 – Age 65), D</t>
  </si>
  <si>
    <t>D^2</t>
  </si>
  <si>
    <t>mean =</t>
  </si>
  <si>
    <t>sd =</t>
  </si>
  <si>
    <r>
      <t>H</t>
    </r>
    <r>
      <rPr>
        <vertAlign val="subscript"/>
        <sz val="12"/>
        <color theme="1"/>
        <rFont val="Calibri"/>
        <family val="2"/>
        <scheme val="minor"/>
      </rPr>
      <t>0</t>
    </r>
    <r>
      <rPr>
        <sz val="12"/>
        <color theme="1"/>
        <rFont val="Calibri"/>
        <family val="2"/>
        <scheme val="minor"/>
      </rPr>
      <t xml:space="preserve">: </t>
    </r>
    <r>
      <rPr>
        <sz val="12"/>
        <color theme="1"/>
        <rFont val="Calibri"/>
        <family val="2"/>
      </rPr>
      <t>μ</t>
    </r>
    <r>
      <rPr>
        <vertAlign val="subscript"/>
        <sz val="12"/>
        <color theme="1"/>
        <rFont val="Calibri"/>
        <family val="2"/>
      </rPr>
      <t>D</t>
    </r>
    <r>
      <rPr>
        <sz val="12"/>
        <color theme="1"/>
        <rFont val="Calibri"/>
        <family val="2"/>
      </rPr>
      <t xml:space="preserve"> ≥ 0</t>
    </r>
  </si>
  <si>
    <r>
      <t>H</t>
    </r>
    <r>
      <rPr>
        <vertAlign val="subscript"/>
        <sz val="12"/>
        <color theme="1"/>
        <rFont val="Calibri"/>
        <family val="2"/>
        <scheme val="minor"/>
      </rPr>
      <t>1</t>
    </r>
    <r>
      <rPr>
        <sz val="12"/>
        <color theme="1"/>
        <rFont val="Calibri"/>
        <family val="2"/>
        <scheme val="minor"/>
      </rPr>
      <t xml:space="preserve">: </t>
    </r>
    <r>
      <rPr>
        <sz val="12"/>
        <color theme="1"/>
        <rFont val="Calibri"/>
        <family val="2"/>
      </rPr>
      <t>μ</t>
    </r>
    <r>
      <rPr>
        <vertAlign val="subscript"/>
        <sz val="12"/>
        <color theme="1"/>
        <rFont val="Calibri"/>
        <family val="2"/>
      </rPr>
      <t>D</t>
    </r>
    <r>
      <rPr>
        <sz val="12"/>
        <color theme="1"/>
        <rFont val="Calibri"/>
        <family val="2"/>
      </rPr>
      <t xml:space="preserve"> &lt; 0</t>
    </r>
  </si>
  <si>
    <t>Age 75 Memory Score – Age 65 Memory Score)</t>
  </si>
  <si>
    <t>Notation:</t>
  </si>
  <si>
    <t>Words:</t>
  </si>
  <si>
    <r>
      <t>H</t>
    </r>
    <r>
      <rPr>
        <vertAlign val="subscript"/>
        <sz val="11"/>
        <color rgb="FF000000"/>
        <rFont val="Calibri"/>
        <family val="2"/>
      </rPr>
      <t>0</t>
    </r>
    <r>
      <rPr>
        <sz val="11"/>
        <color theme="1"/>
        <rFont val="Calibri"/>
        <family val="2"/>
      </rPr>
      <t xml:space="preserve"> There is no significant decline in memory functions between age 75 and age 65.</t>
    </r>
  </si>
  <si>
    <r>
      <t>H</t>
    </r>
    <r>
      <rPr>
        <vertAlign val="subscript"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>: There is a significant decline in memory functions between age 75 and age 65.</t>
    </r>
  </si>
  <si>
    <t>test stat, t =</t>
  </si>
  <si>
    <t>df =</t>
  </si>
  <si>
    <t>Critical Value =</t>
  </si>
  <si>
    <r>
      <t xml:space="preserve">The calculated </t>
    </r>
    <r>
      <rPr>
        <i/>
        <sz val="11"/>
        <color theme="1"/>
        <rFont val="Calibri"/>
        <family val="2"/>
      </rPr>
      <t xml:space="preserve">t </t>
    </r>
    <r>
      <rPr>
        <sz val="11"/>
        <color theme="1"/>
        <rFont val="Calibri"/>
        <family val="2"/>
      </rPr>
      <t xml:space="preserve">statistic is more extreme than the critical </t>
    </r>
    <r>
      <rPr>
        <i/>
        <sz val="11"/>
        <color theme="1"/>
        <rFont val="Calibri"/>
        <family val="2"/>
      </rPr>
      <t xml:space="preserve">t </t>
    </r>
    <r>
      <rPr>
        <sz val="11"/>
        <color theme="1"/>
        <rFont val="Calibri"/>
        <family val="2"/>
      </rPr>
      <t xml:space="preserve">value (-3.94 &lt; -1.753) so </t>
    </r>
    <r>
      <rPr>
        <b/>
        <u/>
        <sz val="11"/>
        <color theme="1"/>
        <rFont val="Calibri"/>
        <family val="2"/>
      </rPr>
      <t>we reject the null hypothesis</t>
    </r>
    <r>
      <rPr>
        <sz val="11"/>
        <color theme="1"/>
        <rFont val="Calibri"/>
        <family val="2"/>
      </rPr>
      <t>.</t>
    </r>
  </si>
  <si>
    <t>Part-k</t>
  </si>
  <si>
    <r>
      <t xml:space="preserve">There is a significant decline in memory functions between age 75 and age 65, </t>
    </r>
    <r>
      <rPr>
        <i/>
        <sz val="11"/>
        <color theme="1"/>
        <rFont val="Calibri"/>
        <family val="2"/>
      </rPr>
      <t>t = -3.94</t>
    </r>
    <r>
      <rPr>
        <sz val="11"/>
        <color theme="1"/>
        <rFont val="Calibri"/>
        <family val="2"/>
      </rPr>
      <t xml:space="preserve">, </t>
    </r>
    <r>
      <rPr>
        <i/>
        <sz val="11"/>
        <color theme="1"/>
        <rFont val="Calibri"/>
        <family val="2"/>
      </rPr>
      <t>p &lt; .05</t>
    </r>
    <r>
      <rPr>
        <sz val="11"/>
        <color theme="1"/>
        <rFont val="Calibri"/>
        <family val="2"/>
      </rPr>
      <t>.</t>
    </r>
  </si>
  <si>
    <t>Part-l</t>
  </si>
  <si>
    <t>Question 3</t>
  </si>
  <si>
    <r>
      <t xml:space="preserve">Dependent Variable: </t>
    </r>
    <r>
      <rPr>
        <b/>
        <sz val="11"/>
        <color theme="1"/>
        <rFont val="Calibri"/>
        <family val="2"/>
      </rPr>
      <t xml:space="preserve"> Memory Performance Score</t>
    </r>
  </si>
  <si>
    <r>
      <t xml:space="preserve">Independent Variable: </t>
    </r>
    <r>
      <rPr>
        <b/>
        <sz val="11"/>
        <color theme="1"/>
        <rFont val="Calibri"/>
        <family val="2"/>
      </rPr>
      <t>Encoding Condition (A or B)</t>
    </r>
  </si>
  <si>
    <r>
      <t>H</t>
    </r>
    <r>
      <rPr>
        <vertAlign val="subscript"/>
        <sz val="12"/>
        <color theme="1"/>
        <rFont val="Calibri"/>
        <family val="2"/>
        <scheme val="minor"/>
      </rPr>
      <t>0</t>
    </r>
    <r>
      <rPr>
        <sz val="12"/>
        <color theme="1"/>
        <rFont val="Calibri"/>
        <family val="2"/>
        <scheme val="minor"/>
      </rPr>
      <t xml:space="preserve">: </t>
    </r>
    <r>
      <rPr>
        <sz val="12"/>
        <color theme="1"/>
        <rFont val="Calibri"/>
        <family val="2"/>
      </rPr>
      <t>μ</t>
    </r>
    <r>
      <rPr>
        <vertAlign val="subscript"/>
        <sz val="12"/>
        <color theme="1"/>
        <rFont val="Calibri"/>
        <family val="2"/>
      </rPr>
      <t>D</t>
    </r>
    <r>
      <rPr>
        <sz val="12"/>
        <color theme="1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>&lt;</t>
    </r>
    <r>
      <rPr>
        <sz val="12"/>
        <color theme="1"/>
        <rFont val="Calibri"/>
        <family val="2"/>
      </rPr>
      <t xml:space="preserve"> 0</t>
    </r>
  </si>
  <si>
    <r>
      <t>H</t>
    </r>
    <r>
      <rPr>
        <vertAlign val="subscript"/>
        <sz val="12"/>
        <color theme="1"/>
        <rFont val="Calibri"/>
        <family val="2"/>
        <scheme val="minor"/>
      </rPr>
      <t>1</t>
    </r>
    <r>
      <rPr>
        <sz val="12"/>
        <color theme="1"/>
        <rFont val="Calibri"/>
        <family val="2"/>
        <scheme val="minor"/>
      </rPr>
      <t xml:space="preserve">: </t>
    </r>
    <r>
      <rPr>
        <sz val="12"/>
        <color theme="1"/>
        <rFont val="Calibri"/>
        <family val="2"/>
      </rPr>
      <t>μ</t>
    </r>
    <r>
      <rPr>
        <vertAlign val="subscript"/>
        <sz val="12"/>
        <color theme="1"/>
        <rFont val="Calibri"/>
        <family val="2"/>
      </rPr>
      <t>D</t>
    </r>
    <r>
      <rPr>
        <sz val="12"/>
        <color theme="1"/>
        <rFont val="Calibri"/>
        <family val="2"/>
      </rPr>
      <t xml:space="preserve"> &gt; 0</t>
    </r>
  </si>
  <si>
    <t>(D = A - B)</t>
  </si>
  <si>
    <r>
      <t>H</t>
    </r>
    <r>
      <rPr>
        <vertAlign val="subscript"/>
        <sz val="11"/>
        <color rgb="FF000000"/>
        <rFont val="Calibri"/>
        <family val="2"/>
      </rPr>
      <t>0</t>
    </r>
    <r>
      <rPr>
        <sz val="11"/>
        <color theme="1"/>
        <rFont val="Calibri"/>
        <family val="2"/>
      </rPr>
      <t>: Encoding condition A does not lead to significantly better memory performance compared to encoding condition B</t>
    </r>
  </si>
  <si>
    <r>
      <t>H</t>
    </r>
    <r>
      <rPr>
        <vertAlign val="subscript"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>: Encoding condition A leads to significantly better memory performance compared to encoding condition B</t>
    </r>
  </si>
  <si>
    <t>Refer to the highlighted values on the upper left.</t>
  </si>
  <si>
    <t>D = A - B</t>
  </si>
  <si>
    <t>sum</t>
  </si>
  <si>
    <t>mean</t>
  </si>
  <si>
    <t>Mean =</t>
  </si>
  <si>
    <r>
      <t>s</t>
    </r>
    <r>
      <rPr>
        <vertAlign val="subscript"/>
        <sz val="12"/>
        <color theme="1"/>
        <rFont val="Calibri"/>
        <family val="2"/>
        <scheme val="minor"/>
      </rPr>
      <t>D</t>
    </r>
    <r>
      <rPr>
        <sz val="12"/>
        <color theme="1"/>
        <rFont val="Calibri"/>
        <family val="2"/>
        <scheme val="minor"/>
      </rPr>
      <t xml:space="preserve"> =</t>
    </r>
  </si>
  <si>
    <r>
      <t xml:space="preserve">The calculated </t>
    </r>
    <r>
      <rPr>
        <i/>
        <sz val="11"/>
        <color theme="1"/>
        <rFont val="Calibri"/>
        <family val="2"/>
      </rPr>
      <t xml:space="preserve">t </t>
    </r>
    <r>
      <rPr>
        <sz val="11"/>
        <color theme="1"/>
        <rFont val="Calibri"/>
        <family val="2"/>
      </rPr>
      <t xml:space="preserve">statistic is less extreme than the critical </t>
    </r>
    <r>
      <rPr>
        <i/>
        <sz val="11"/>
        <color theme="1"/>
        <rFont val="Calibri"/>
        <family val="2"/>
      </rPr>
      <t xml:space="preserve">t </t>
    </r>
    <r>
      <rPr>
        <sz val="11"/>
        <color theme="1"/>
        <rFont val="Calibri"/>
        <family val="2"/>
      </rPr>
      <t>value (0.89 &lt; 1.860).</t>
    </r>
  </si>
  <si>
    <r>
      <t xml:space="preserve">Therefore, we </t>
    </r>
    <r>
      <rPr>
        <b/>
        <u/>
        <sz val="11"/>
        <color theme="1"/>
        <rFont val="Calibri"/>
        <family val="2"/>
      </rPr>
      <t>fail to reject</t>
    </r>
    <r>
      <rPr>
        <sz val="11"/>
        <color theme="1"/>
        <rFont val="Calibri"/>
        <family val="2"/>
      </rPr>
      <t xml:space="preserve"> the null hypothesis.</t>
    </r>
  </si>
  <si>
    <t>Question 1</t>
  </si>
  <si>
    <r>
      <t xml:space="preserve">Dependent Variable: </t>
    </r>
    <r>
      <rPr>
        <b/>
        <sz val="12"/>
        <color theme="1"/>
        <rFont val="Calibri"/>
        <family val="2"/>
        <scheme val="minor"/>
      </rPr>
      <t>miles per gallon (MPG)</t>
    </r>
  </si>
  <si>
    <r>
      <t xml:space="preserve">Sample: </t>
    </r>
    <r>
      <rPr>
        <b/>
        <sz val="12"/>
        <color theme="1"/>
        <rFont val="Calibri"/>
        <family val="2"/>
        <scheme val="minor"/>
      </rPr>
      <t>list of 16 Japanese sedan models in the given table</t>
    </r>
  </si>
  <si>
    <r>
      <t xml:space="preserve">target population: </t>
    </r>
    <r>
      <rPr>
        <b/>
        <sz val="11"/>
        <color theme="1"/>
        <rFont val="Calibri"/>
        <family val="2"/>
        <scheme val="minor"/>
      </rPr>
      <t>All the Japanese sedans in 2017</t>
    </r>
  </si>
  <si>
    <r>
      <t xml:space="preserve">comparison population: </t>
    </r>
    <r>
      <rPr>
        <b/>
        <sz val="11"/>
        <color theme="1"/>
        <rFont val="Calibri"/>
        <family val="2"/>
        <scheme val="minor"/>
      </rPr>
      <t>All the American sedans in 2017</t>
    </r>
  </si>
  <si>
    <r>
      <t>H</t>
    </r>
    <r>
      <rPr>
        <vertAlign val="subscript"/>
        <sz val="12"/>
        <color theme="1"/>
        <rFont val="Calibri"/>
        <family val="2"/>
        <scheme val="minor"/>
      </rPr>
      <t>0</t>
    </r>
    <r>
      <rPr>
        <sz val="12"/>
        <color theme="1"/>
        <rFont val="Calibri"/>
        <family val="2"/>
        <scheme val="minor"/>
      </rPr>
      <t xml:space="preserve">: </t>
    </r>
    <r>
      <rPr>
        <sz val="12"/>
        <color theme="1"/>
        <rFont val="Calibri"/>
        <family val="2"/>
      </rPr>
      <t>μ</t>
    </r>
    <r>
      <rPr>
        <sz val="12"/>
        <color theme="1"/>
        <rFont val="Calibri"/>
        <family val="2"/>
      </rPr>
      <t xml:space="preserve"> = 0</t>
    </r>
  </si>
  <si>
    <r>
      <t>H</t>
    </r>
    <r>
      <rPr>
        <vertAlign val="subscript"/>
        <sz val="12"/>
        <color theme="1"/>
        <rFont val="Calibri"/>
        <family val="2"/>
        <scheme val="minor"/>
      </rPr>
      <t>1</t>
    </r>
    <r>
      <rPr>
        <sz val="12"/>
        <color theme="1"/>
        <rFont val="Calibri"/>
        <family val="2"/>
        <scheme val="minor"/>
      </rPr>
      <t xml:space="preserve">: </t>
    </r>
    <r>
      <rPr>
        <sz val="12"/>
        <color theme="1"/>
        <rFont val="Calibri"/>
        <family val="2"/>
      </rPr>
      <t>μ</t>
    </r>
    <r>
      <rPr>
        <sz val="12"/>
        <color theme="1"/>
        <rFont val="Calibri"/>
        <family val="2"/>
      </rPr>
      <t xml:space="preserve"> ≠ 0</t>
    </r>
  </si>
  <si>
    <r>
      <t>H</t>
    </r>
    <r>
      <rPr>
        <vertAlign val="subscript"/>
        <sz val="11"/>
        <color rgb="FF000000"/>
        <rFont val="Calibri"/>
        <family val="2"/>
      </rPr>
      <t>0</t>
    </r>
    <r>
      <rPr>
        <sz val="11"/>
        <color theme="1"/>
        <rFont val="Calibri"/>
        <family val="2"/>
      </rPr>
      <t>: There is no significant difference in miles per gallon (MPG) between Japanese sedans and American sedans.</t>
    </r>
  </si>
  <si>
    <r>
      <t>H</t>
    </r>
    <r>
      <rPr>
        <vertAlign val="subscript"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>: There is a significant difference in miles per gallon (MPG) between Japanese sedans and American sedans.</t>
    </r>
  </si>
  <si>
    <t>(Part-c)</t>
  </si>
  <si>
    <r>
      <t>On the basis of the one-sample t-test</t>
    </r>
    <r>
      <rPr>
        <i/>
        <sz val="11"/>
        <color theme="1"/>
        <rFont val="Calibri"/>
        <family val="2"/>
      </rPr>
      <t>(t= 1.10</t>
    </r>
    <r>
      <rPr>
        <sz val="11"/>
        <color theme="1"/>
        <rFont val="Calibri"/>
        <family val="2"/>
      </rPr>
      <t xml:space="preserve">, </t>
    </r>
    <r>
      <rPr>
        <i/>
        <sz val="11"/>
        <color theme="1"/>
        <rFont val="Calibri"/>
        <family val="2"/>
      </rPr>
      <t xml:space="preserve">p &gt; 0.10), </t>
    </r>
    <r>
      <rPr>
        <sz val="11"/>
        <color theme="1"/>
        <rFont val="Calibri"/>
        <family val="2"/>
      </rPr>
      <t>I would not recommend a Japanese car.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</si>
</sst>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21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2"/>
      <color theme="1"/>
      <name val="Calibri"/>
      <family val="2"/>
    </font>
    <font>
      <vertAlign val="subscript"/>
      <sz val="12"/>
      <color theme="1"/>
      <name val="Calibri"/>
      <family val="2"/>
    </font>
    <font>
      <vertAlign val="subscript"/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vertAlign val="subscript"/>
      <sz val="11"/>
      <color rgb="FF000000"/>
      <name val="Calibri"/>
      <family val="2"/>
    </font>
    <font>
      <vertAlign val="subscript"/>
      <sz val="11"/>
      <color theme="1"/>
      <name val="Calibri"/>
      <family val="2"/>
    </font>
    <font>
      <i/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u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0" fontId="0" fillId="0" borderId="0" xfId="0" applyFont="1"/>
    <xf numFmtId="0" fontId="0" fillId="0" borderId="1" xfId="0" applyBorder="1"/>
    <xf numFmtId="0" fontId="0" fillId="2" borderId="1" xfId="0" applyFill="1" applyBorder="1"/>
    <xf numFmtId="0" fontId="6" fillId="0" borderId="0" xfId="0" applyFont="1"/>
    <xf numFmtId="165" fontId="0" fillId="2" borderId="1" xfId="0" applyNumberFormat="1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0" fontId="2" fillId="0" borderId="0" xfId="0" applyFont="1" applyAlignment="1">
      <alignment wrapText="1"/>
    </xf>
    <xf numFmtId="0" fontId="6" fillId="0" borderId="0" xfId="0" applyFont="1" applyFill="1"/>
    <xf numFmtId="0" fontId="6" fillId="0" borderId="2" xfId="0" applyFont="1" applyFill="1" applyBorder="1"/>
    <xf numFmtId="0" fontId="0" fillId="2" borderId="1" xfId="0" applyFill="1" applyBorder="1" applyAlignment="1">
      <alignment horizontal="center"/>
    </xf>
    <xf numFmtId="0" fontId="14" fillId="0" borderId="0" xfId="0" applyFont="1" applyAlignment="1">
      <alignment vertical="center"/>
    </xf>
    <xf numFmtId="0" fontId="0" fillId="2" borderId="1" xfId="0" applyNumberFormat="1" applyFill="1" applyBorder="1" applyAlignment="1">
      <alignment horizontal="center"/>
    </xf>
    <xf numFmtId="0" fontId="0" fillId="0" borderId="3" xfId="0" applyBorder="1"/>
    <xf numFmtId="0" fontId="6" fillId="0" borderId="0" xfId="0" applyFont="1" applyAlignment="1">
      <alignment horizontal="center"/>
    </xf>
    <xf numFmtId="164" fontId="6" fillId="0" borderId="0" xfId="0" applyNumberFormat="1" applyFont="1" applyFill="1" applyBorder="1" applyAlignment="1">
      <alignment horizontal="center"/>
    </xf>
    <xf numFmtId="0" fontId="1" fillId="0" borderId="0" xfId="0" applyFont="1"/>
  </cellXfs>
  <cellStyles count="1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36</xdr:row>
      <xdr:rowOff>66676</xdr:rowOff>
    </xdr:from>
    <xdr:to>
      <xdr:col>5</xdr:col>
      <xdr:colOff>666750</xdr:colOff>
      <xdr:row>39</xdr:row>
      <xdr:rowOff>95251</xdr:rowOff>
    </xdr:to>
    <xdr:sp macro="" textlink="">
      <xdr:nvSpPr>
        <xdr:cNvPr id="2" name="TextBox 1"/>
        <xdr:cNvSpPr txBox="1"/>
      </xdr:nvSpPr>
      <xdr:spPr>
        <a:xfrm>
          <a:off x="180975" y="7267576"/>
          <a:ext cx="5067300" cy="628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Japanese sedans do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not have a significantly different miles per gallon (MPG) compared to the American sedans, </a:t>
          </a:r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t= 1.10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 &gt; 0.10.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6</xdr:row>
      <xdr:rowOff>142876</xdr:rowOff>
    </xdr:from>
    <xdr:to>
      <xdr:col>11</xdr:col>
      <xdr:colOff>323850</xdr:colOff>
      <xdr:row>8</xdr:row>
      <xdr:rowOff>180976</xdr:rowOff>
    </xdr:to>
    <xdr:sp macro="" textlink="">
      <xdr:nvSpPr>
        <xdr:cNvPr id="2" name="TextBox 1"/>
        <xdr:cNvSpPr txBox="1"/>
      </xdr:nvSpPr>
      <xdr:spPr>
        <a:xfrm>
          <a:off x="4248150" y="1381126"/>
          <a:ext cx="4552950" cy="4381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 paired-samples </a:t>
          </a:r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test is appropriate because the same subjects are used to get the Memory Score at Age 65 and at Age 75.</a:t>
          </a:r>
        </a:p>
        <a:p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6</xdr:row>
      <xdr:rowOff>47625</xdr:rowOff>
    </xdr:from>
    <xdr:to>
      <xdr:col>11</xdr:col>
      <xdr:colOff>704850</xdr:colOff>
      <xdr:row>8</xdr:row>
      <xdr:rowOff>95250</xdr:rowOff>
    </xdr:to>
    <xdr:sp macro="" textlink="">
      <xdr:nvSpPr>
        <xdr:cNvPr id="2" name="TextBox 1"/>
        <xdr:cNvSpPr txBox="1"/>
      </xdr:nvSpPr>
      <xdr:spPr>
        <a:xfrm>
          <a:off x="5105400" y="1285875"/>
          <a:ext cx="4924425" cy="4476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 </a:t>
          </a:r>
          <a: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paired-samples</a:t>
          </a:r>
          <a:r>
            <a:rPr lang="en-US" sz="1100" b="1" i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</a:t>
          </a:r>
          <a: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test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is appropriate because the same subjects are used to obtain the memory performance scores in all of the treatment conditions (Encoding Condition A or B).</a:t>
          </a:r>
        </a:p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abSelected="1" workbookViewId="0">
      <selection activeCell="E41" sqref="E41"/>
    </sheetView>
  </sheetViews>
  <sheetFormatPr defaultColWidth="11.125" defaultRowHeight="15.75" x14ac:dyDescent="0.25"/>
  <cols>
    <col min="1" max="1" width="15.625" customWidth="1"/>
  </cols>
  <sheetData>
    <row r="1" spans="1:6" ht="18.75" x14ac:dyDescent="0.3">
      <c r="A1" t="s">
        <v>7</v>
      </c>
      <c r="B1" s="1" t="s">
        <v>0</v>
      </c>
      <c r="C1" t="s">
        <v>11</v>
      </c>
      <c r="D1" t="s">
        <v>12</v>
      </c>
      <c r="F1" s="12" t="s">
        <v>66</v>
      </c>
    </row>
    <row r="2" spans="1:6" x14ac:dyDescent="0.25">
      <c r="A2">
        <v>1</v>
      </c>
      <c r="B2" s="1">
        <v>34</v>
      </c>
      <c r="C2">
        <f>B2-31</f>
        <v>3</v>
      </c>
      <c r="D2">
        <f>C2^2</f>
        <v>9</v>
      </c>
      <c r="F2" s="7" t="s">
        <v>27</v>
      </c>
    </row>
    <row r="3" spans="1:6" x14ac:dyDescent="0.25">
      <c r="A3">
        <v>2</v>
      </c>
      <c r="B3" s="1">
        <v>30</v>
      </c>
      <c r="C3">
        <f t="shared" ref="C3:C17" si="0">B3-31</f>
        <v>-1</v>
      </c>
      <c r="D3">
        <f t="shared" ref="D3:D17" si="1">C3^2</f>
        <v>1</v>
      </c>
      <c r="F3" t="s">
        <v>67</v>
      </c>
    </row>
    <row r="4" spans="1:6" x14ac:dyDescent="0.25">
      <c r="A4">
        <v>3</v>
      </c>
      <c r="B4" s="1">
        <v>36</v>
      </c>
      <c r="C4">
        <f t="shared" si="0"/>
        <v>5</v>
      </c>
      <c r="D4">
        <f t="shared" si="1"/>
        <v>25</v>
      </c>
      <c r="F4" t="s">
        <v>68</v>
      </c>
    </row>
    <row r="5" spans="1:6" x14ac:dyDescent="0.25">
      <c r="A5">
        <v>4</v>
      </c>
      <c r="B5" s="1">
        <v>37</v>
      </c>
      <c r="C5">
        <f t="shared" si="0"/>
        <v>6</v>
      </c>
      <c r="D5">
        <f t="shared" si="1"/>
        <v>36</v>
      </c>
      <c r="F5" s="22" t="s">
        <v>69</v>
      </c>
    </row>
    <row r="6" spans="1:6" x14ac:dyDescent="0.25">
      <c r="A6">
        <v>5</v>
      </c>
      <c r="B6" s="1">
        <v>35</v>
      </c>
      <c r="C6">
        <f t="shared" si="0"/>
        <v>4</v>
      </c>
      <c r="D6">
        <f t="shared" si="1"/>
        <v>16</v>
      </c>
      <c r="F6" s="22" t="s">
        <v>70</v>
      </c>
    </row>
    <row r="7" spans="1:6" x14ac:dyDescent="0.25">
      <c r="A7">
        <v>6</v>
      </c>
      <c r="B7" s="1">
        <v>26</v>
      </c>
      <c r="C7">
        <f t="shared" si="0"/>
        <v>-5</v>
      </c>
      <c r="D7">
        <f t="shared" si="1"/>
        <v>25</v>
      </c>
    </row>
    <row r="8" spans="1:6" x14ac:dyDescent="0.25">
      <c r="A8">
        <v>7</v>
      </c>
      <c r="B8" s="1">
        <v>32</v>
      </c>
      <c r="C8">
        <f t="shared" si="0"/>
        <v>1</v>
      </c>
      <c r="D8">
        <f t="shared" si="1"/>
        <v>1</v>
      </c>
      <c r="F8" s="7" t="s">
        <v>30</v>
      </c>
    </row>
    <row r="9" spans="1:6" x14ac:dyDescent="0.25">
      <c r="A9">
        <v>8</v>
      </c>
      <c r="B9" s="1">
        <v>27</v>
      </c>
      <c r="C9">
        <f t="shared" si="0"/>
        <v>-4</v>
      </c>
      <c r="D9">
        <f t="shared" si="1"/>
        <v>16</v>
      </c>
      <c r="F9" t="s">
        <v>39</v>
      </c>
    </row>
    <row r="10" spans="1:6" ht="18.75" x14ac:dyDescent="0.35">
      <c r="A10">
        <v>9</v>
      </c>
      <c r="B10" s="1">
        <v>32</v>
      </c>
      <c r="C10">
        <f t="shared" si="0"/>
        <v>1</v>
      </c>
      <c r="D10">
        <f t="shared" si="1"/>
        <v>1</v>
      </c>
      <c r="F10" t="s">
        <v>71</v>
      </c>
    </row>
    <row r="11" spans="1:6" ht="18.75" x14ac:dyDescent="0.35">
      <c r="A11">
        <v>10</v>
      </c>
      <c r="B11" s="1">
        <v>28</v>
      </c>
      <c r="C11">
        <f t="shared" si="0"/>
        <v>-3</v>
      </c>
      <c r="D11">
        <f t="shared" si="1"/>
        <v>9</v>
      </c>
      <c r="F11" t="s">
        <v>72</v>
      </c>
    </row>
    <row r="12" spans="1:6" x14ac:dyDescent="0.25">
      <c r="A12">
        <v>11</v>
      </c>
      <c r="B12" s="1">
        <v>32</v>
      </c>
      <c r="C12">
        <f t="shared" si="0"/>
        <v>1</v>
      </c>
      <c r="D12">
        <f t="shared" si="1"/>
        <v>1</v>
      </c>
    </row>
    <row r="13" spans="1:6" x14ac:dyDescent="0.25">
      <c r="A13">
        <v>12</v>
      </c>
      <c r="B13" s="1">
        <v>29</v>
      </c>
      <c r="C13">
        <f t="shared" si="0"/>
        <v>-2</v>
      </c>
      <c r="D13">
        <f t="shared" si="1"/>
        <v>4</v>
      </c>
      <c r="F13" t="s">
        <v>40</v>
      </c>
    </row>
    <row r="14" spans="1:6" ht="18" x14ac:dyDescent="0.25">
      <c r="A14">
        <v>13</v>
      </c>
      <c r="B14" s="1">
        <v>28</v>
      </c>
      <c r="C14">
        <f t="shared" si="0"/>
        <v>-3</v>
      </c>
      <c r="D14">
        <f t="shared" si="1"/>
        <v>9</v>
      </c>
      <c r="F14" s="17" t="s">
        <v>73</v>
      </c>
    </row>
    <row r="15" spans="1:6" x14ac:dyDescent="0.25">
      <c r="A15">
        <v>14</v>
      </c>
      <c r="B15" s="1">
        <v>25</v>
      </c>
      <c r="C15">
        <f t="shared" si="0"/>
        <v>-6</v>
      </c>
      <c r="D15">
        <f t="shared" si="1"/>
        <v>36</v>
      </c>
      <c r="F15" s="17"/>
    </row>
    <row r="16" spans="1:6" ht="18" x14ac:dyDescent="0.25">
      <c r="A16">
        <v>15</v>
      </c>
      <c r="B16" s="1">
        <v>34</v>
      </c>
      <c r="C16">
        <f t="shared" si="0"/>
        <v>3</v>
      </c>
      <c r="D16">
        <f t="shared" si="1"/>
        <v>9</v>
      </c>
      <c r="F16" s="11" t="s">
        <v>74</v>
      </c>
    </row>
    <row r="17" spans="1:4" x14ac:dyDescent="0.25">
      <c r="A17">
        <v>16</v>
      </c>
      <c r="B17" s="1">
        <v>31</v>
      </c>
      <c r="C17">
        <f t="shared" si="0"/>
        <v>0</v>
      </c>
      <c r="D17">
        <f t="shared" si="1"/>
        <v>0</v>
      </c>
    </row>
    <row r="18" spans="1:4" x14ac:dyDescent="0.25">
      <c r="C18" s="7" t="s">
        <v>13</v>
      </c>
      <c r="D18" s="7">
        <f>SUM(D1:D17)</f>
        <v>198</v>
      </c>
    </row>
    <row r="19" spans="1:4" x14ac:dyDescent="0.25">
      <c r="A19" t="s">
        <v>9</v>
      </c>
      <c r="B19">
        <f>SUM(B2:B17)</f>
        <v>496</v>
      </c>
    </row>
    <row r="20" spans="1:4" x14ac:dyDescent="0.25">
      <c r="A20" s="6" t="s">
        <v>10</v>
      </c>
      <c r="B20" s="6">
        <f>B19/16</f>
        <v>31</v>
      </c>
      <c r="C20" s="7" t="s">
        <v>75</v>
      </c>
    </row>
    <row r="22" spans="1:4" x14ac:dyDescent="0.25">
      <c r="A22" t="s">
        <v>14</v>
      </c>
      <c r="C22" s="9">
        <f>SQRT(D18/(16-1))</f>
        <v>3.6331804249169899</v>
      </c>
    </row>
    <row r="24" spans="1:4" x14ac:dyDescent="0.25">
      <c r="A24" s="7" t="s">
        <v>16</v>
      </c>
    </row>
    <row r="25" spans="1:4" x14ac:dyDescent="0.25">
      <c r="A25" t="s">
        <v>17</v>
      </c>
      <c r="B25" s="8">
        <f>$C$22/SQRT(16)</f>
        <v>0.90829510622924747</v>
      </c>
    </row>
    <row r="27" spans="1:4" x14ac:dyDescent="0.25">
      <c r="A27" s="7" t="s">
        <v>18</v>
      </c>
    </row>
    <row r="28" spans="1:4" x14ac:dyDescent="0.25">
      <c r="A28" t="s">
        <v>19</v>
      </c>
      <c r="B28" s="10">
        <f>(31-30)/B25</f>
        <v>1.1009637651263606</v>
      </c>
    </row>
    <row r="30" spans="1:4" x14ac:dyDescent="0.25">
      <c r="A30" s="7" t="s">
        <v>20</v>
      </c>
    </row>
    <row r="31" spans="1:4" x14ac:dyDescent="0.25">
      <c r="A31" t="s">
        <v>21</v>
      </c>
      <c r="B31" s="8">
        <f>-TINV(0.1,15)</f>
        <v>-1.7530503556925723</v>
      </c>
      <c r="C31" s="8">
        <f>TINV(0.1,15)</f>
        <v>1.7530503556925723</v>
      </c>
    </row>
    <row r="33" spans="1:2" x14ac:dyDescent="0.25">
      <c r="A33" s="7" t="s">
        <v>22</v>
      </c>
    </row>
    <row r="34" spans="1:2" x14ac:dyDescent="0.25">
      <c r="A34" s="11" t="s">
        <v>23</v>
      </c>
    </row>
    <row r="36" spans="1:2" x14ac:dyDescent="0.25">
      <c r="A36" s="7" t="s">
        <v>24</v>
      </c>
    </row>
    <row r="42" spans="1:2" x14ac:dyDescent="0.25">
      <c r="A42" s="7" t="s">
        <v>25</v>
      </c>
    </row>
    <row r="43" spans="1:2" x14ac:dyDescent="0.25">
      <c r="A43" t="s">
        <v>8</v>
      </c>
      <c r="B43" s="10">
        <f>(31-30)/3.6332</f>
        <v>0.27523945832874602</v>
      </c>
    </row>
    <row r="45" spans="1:2" x14ac:dyDescent="0.25">
      <c r="A45" s="7" t="s">
        <v>47</v>
      </c>
    </row>
    <row r="46" spans="1:2" x14ac:dyDescent="0.25">
      <c r="A46" s="11" t="s">
        <v>76</v>
      </c>
    </row>
    <row r="47" spans="1:2" x14ac:dyDescent="0.25">
      <c r="A47" s="11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workbookViewId="0">
      <selection activeCell="I51" sqref="I51"/>
    </sheetView>
  </sheetViews>
  <sheetFormatPr defaultColWidth="11.125" defaultRowHeight="15.75" x14ac:dyDescent="0.25"/>
  <cols>
    <col min="1" max="3" width="11.125" style="4"/>
    <col min="4" max="4" width="15" customWidth="1"/>
    <col min="7" max="7" width="14.5" customWidth="1"/>
  </cols>
  <sheetData>
    <row r="1" spans="1:8" ht="45.75" x14ac:dyDescent="0.3">
      <c r="A1" s="2" t="s">
        <v>1</v>
      </c>
      <c r="B1" s="2" t="s">
        <v>2</v>
      </c>
      <c r="C1" s="2" t="s">
        <v>3</v>
      </c>
      <c r="D1" s="13" t="s">
        <v>32</v>
      </c>
      <c r="E1" s="2" t="s">
        <v>33</v>
      </c>
      <c r="F1" s="2"/>
      <c r="G1" s="12" t="s">
        <v>26</v>
      </c>
    </row>
    <row r="2" spans="1:8" x14ac:dyDescent="0.25">
      <c r="A2" s="2">
        <v>1</v>
      </c>
      <c r="B2" s="3">
        <v>62</v>
      </c>
      <c r="C2" s="3">
        <v>60</v>
      </c>
      <c r="D2" s="6">
        <f>C2-B2</f>
        <v>-2</v>
      </c>
      <c r="E2" s="5">
        <f>D2^2</f>
        <v>4</v>
      </c>
      <c r="G2" s="7" t="s">
        <v>27</v>
      </c>
    </row>
    <row r="3" spans="1:8" x14ac:dyDescent="0.25">
      <c r="A3" s="2">
        <v>2</v>
      </c>
      <c r="B3" s="3">
        <v>95</v>
      </c>
      <c r="C3" s="3">
        <v>82</v>
      </c>
      <c r="D3" s="6">
        <f t="shared" ref="D3:D17" si="0">C3-B3</f>
        <v>-13</v>
      </c>
      <c r="E3" s="5">
        <f t="shared" ref="E3:E17" si="1">D3^2</f>
        <v>169</v>
      </c>
      <c r="G3" s="11" t="s">
        <v>28</v>
      </c>
    </row>
    <row r="4" spans="1:8" x14ac:dyDescent="0.25">
      <c r="A4" s="2">
        <v>3</v>
      </c>
      <c r="B4" s="3">
        <v>55</v>
      </c>
      <c r="C4" s="3">
        <v>46</v>
      </c>
      <c r="D4" s="6">
        <f t="shared" si="0"/>
        <v>-9</v>
      </c>
      <c r="E4" s="5">
        <f t="shared" si="1"/>
        <v>81</v>
      </c>
      <c r="G4" s="11" t="s">
        <v>29</v>
      </c>
    </row>
    <row r="5" spans="1:8" x14ac:dyDescent="0.25">
      <c r="A5" s="2">
        <v>4</v>
      </c>
      <c r="B5" s="3">
        <v>90</v>
      </c>
      <c r="C5" s="3">
        <v>89</v>
      </c>
      <c r="D5" s="6">
        <f t="shared" si="0"/>
        <v>-1</v>
      </c>
      <c r="E5" s="5">
        <f t="shared" si="1"/>
        <v>1</v>
      </c>
    </row>
    <row r="6" spans="1:8" x14ac:dyDescent="0.25">
      <c r="A6" s="2">
        <v>5</v>
      </c>
      <c r="B6" s="3">
        <v>98</v>
      </c>
      <c r="C6" s="3">
        <v>88</v>
      </c>
      <c r="D6" s="6">
        <f t="shared" si="0"/>
        <v>-10</v>
      </c>
      <c r="E6" s="5">
        <f t="shared" si="1"/>
        <v>100</v>
      </c>
      <c r="G6" s="7" t="s">
        <v>30</v>
      </c>
    </row>
    <row r="7" spans="1:8" x14ac:dyDescent="0.25">
      <c r="A7" s="2">
        <v>6</v>
      </c>
      <c r="B7" s="3">
        <v>73</v>
      </c>
      <c r="C7" s="3">
        <v>75</v>
      </c>
      <c r="D7" s="6">
        <f t="shared" si="0"/>
        <v>2</v>
      </c>
      <c r="E7" s="5">
        <f t="shared" si="1"/>
        <v>4</v>
      </c>
    </row>
    <row r="8" spans="1:8" x14ac:dyDescent="0.25">
      <c r="A8" s="2">
        <v>7</v>
      </c>
      <c r="B8" s="3">
        <v>73</v>
      </c>
      <c r="C8" s="3">
        <v>68</v>
      </c>
      <c r="D8" s="6">
        <f t="shared" si="0"/>
        <v>-5</v>
      </c>
      <c r="E8" s="5">
        <f t="shared" si="1"/>
        <v>25</v>
      </c>
    </row>
    <row r="9" spans="1:8" x14ac:dyDescent="0.25">
      <c r="A9" s="2">
        <v>8</v>
      </c>
      <c r="B9" s="3">
        <v>71</v>
      </c>
      <c r="C9" s="3">
        <v>75</v>
      </c>
      <c r="D9" s="6">
        <f t="shared" si="0"/>
        <v>4</v>
      </c>
      <c r="E9" s="5">
        <f t="shared" si="1"/>
        <v>16</v>
      </c>
    </row>
    <row r="10" spans="1:8" x14ac:dyDescent="0.25">
      <c r="A10" s="2">
        <v>9</v>
      </c>
      <c r="B10" s="3">
        <v>82</v>
      </c>
      <c r="C10" s="3">
        <v>79</v>
      </c>
      <c r="D10" s="6">
        <f t="shared" si="0"/>
        <v>-3</v>
      </c>
      <c r="E10" s="5">
        <f t="shared" si="1"/>
        <v>9</v>
      </c>
    </row>
    <row r="11" spans="1:8" x14ac:dyDescent="0.25">
      <c r="A11" s="2">
        <v>10</v>
      </c>
      <c r="B11" s="3">
        <v>43</v>
      </c>
      <c r="C11" s="3">
        <v>38</v>
      </c>
      <c r="D11" s="6">
        <f t="shared" si="0"/>
        <v>-5</v>
      </c>
      <c r="E11" s="5">
        <f t="shared" si="1"/>
        <v>25</v>
      </c>
      <c r="G11" s="7" t="s">
        <v>31</v>
      </c>
    </row>
    <row r="12" spans="1:8" x14ac:dyDescent="0.25">
      <c r="A12" s="2">
        <v>11</v>
      </c>
      <c r="B12" s="3">
        <v>88</v>
      </c>
      <c r="C12" s="3">
        <v>84</v>
      </c>
      <c r="D12" s="6">
        <f t="shared" si="0"/>
        <v>-4</v>
      </c>
      <c r="E12" s="5">
        <f t="shared" si="1"/>
        <v>16</v>
      </c>
      <c r="G12" t="s">
        <v>39</v>
      </c>
    </row>
    <row r="13" spans="1:8" ht="18.75" x14ac:dyDescent="0.35">
      <c r="A13" s="2">
        <v>12</v>
      </c>
      <c r="B13" s="3">
        <v>66</v>
      </c>
      <c r="C13" s="3">
        <v>64</v>
      </c>
      <c r="D13" s="6">
        <f t="shared" si="0"/>
        <v>-2</v>
      </c>
      <c r="E13" s="5">
        <f t="shared" si="1"/>
        <v>4</v>
      </c>
      <c r="G13" t="s">
        <v>36</v>
      </c>
      <c r="H13" s="11" t="s">
        <v>38</v>
      </c>
    </row>
    <row r="14" spans="1:8" ht="18.75" x14ac:dyDescent="0.35">
      <c r="A14" s="2">
        <v>13</v>
      </c>
      <c r="B14" s="3">
        <v>82</v>
      </c>
      <c r="C14" s="3">
        <v>70</v>
      </c>
      <c r="D14" s="6">
        <f t="shared" si="0"/>
        <v>-12</v>
      </c>
      <c r="E14" s="5">
        <f t="shared" si="1"/>
        <v>144</v>
      </c>
      <c r="G14" t="s">
        <v>37</v>
      </c>
    </row>
    <row r="15" spans="1:8" x14ac:dyDescent="0.25">
      <c r="A15" s="2">
        <v>14</v>
      </c>
      <c r="B15" s="3">
        <v>55</v>
      </c>
      <c r="C15" s="3">
        <v>50</v>
      </c>
      <c r="D15" s="6">
        <f t="shared" si="0"/>
        <v>-5</v>
      </c>
      <c r="E15" s="5">
        <f t="shared" si="1"/>
        <v>25</v>
      </c>
    </row>
    <row r="16" spans="1:8" x14ac:dyDescent="0.25">
      <c r="A16" s="2">
        <v>15</v>
      </c>
      <c r="B16" s="3">
        <v>60</v>
      </c>
      <c r="C16" s="3">
        <v>56</v>
      </c>
      <c r="D16" s="6">
        <f t="shared" si="0"/>
        <v>-4</v>
      </c>
      <c r="E16" s="5">
        <f t="shared" si="1"/>
        <v>16</v>
      </c>
      <c r="G16" t="s">
        <v>40</v>
      </c>
    </row>
    <row r="17" spans="1:8" ht="18" x14ac:dyDescent="0.25">
      <c r="A17" s="2">
        <v>16</v>
      </c>
      <c r="B17" s="3">
        <v>74</v>
      </c>
      <c r="C17" s="3">
        <v>70</v>
      </c>
      <c r="D17" s="6">
        <f t="shared" si="0"/>
        <v>-4</v>
      </c>
      <c r="E17" s="5">
        <f t="shared" si="1"/>
        <v>16</v>
      </c>
      <c r="G17" s="17" t="s">
        <v>41</v>
      </c>
    </row>
    <row r="18" spans="1:8" x14ac:dyDescent="0.25">
      <c r="C18" s="14" t="s">
        <v>13</v>
      </c>
      <c r="D18" s="15">
        <f>SUM(D2:D17)</f>
        <v>-73</v>
      </c>
      <c r="E18" s="7">
        <f>SUM(E2:E17)</f>
        <v>655</v>
      </c>
      <c r="G18" s="17"/>
    </row>
    <row r="19" spans="1:8" ht="18" x14ac:dyDescent="0.25">
      <c r="G19" s="11" t="s">
        <v>42</v>
      </c>
    </row>
    <row r="21" spans="1:8" x14ac:dyDescent="0.25">
      <c r="G21" s="7" t="s">
        <v>15</v>
      </c>
    </row>
    <row r="22" spans="1:8" x14ac:dyDescent="0.25">
      <c r="G22" t="s">
        <v>58</v>
      </c>
    </row>
    <row r="24" spans="1:8" x14ac:dyDescent="0.25">
      <c r="G24" s="7" t="s">
        <v>16</v>
      </c>
    </row>
    <row r="25" spans="1:8" x14ac:dyDescent="0.25">
      <c r="G25" t="s">
        <v>34</v>
      </c>
      <c r="H25" s="16">
        <f>AVERAGE($D$2:$D$17)</f>
        <v>-4.5625</v>
      </c>
    </row>
    <row r="27" spans="1:8" x14ac:dyDescent="0.25">
      <c r="G27" s="7" t="s">
        <v>18</v>
      </c>
    </row>
    <row r="28" spans="1:8" x14ac:dyDescent="0.25">
      <c r="G28" t="s">
        <v>35</v>
      </c>
      <c r="H28" s="9">
        <f>_xlfn.STDEV.S($D$2:$D$17)</f>
        <v>4.6327637539594004</v>
      </c>
    </row>
    <row r="30" spans="1:8" x14ac:dyDescent="0.25">
      <c r="G30" s="7" t="s">
        <v>20</v>
      </c>
    </row>
    <row r="31" spans="1:8" x14ac:dyDescent="0.25">
      <c r="G31" t="s">
        <v>17</v>
      </c>
      <c r="H31" s="9">
        <f>H28/SQRT(16)</f>
        <v>1.1581909384898501</v>
      </c>
    </row>
    <row r="33" spans="7:8" x14ac:dyDescent="0.25">
      <c r="G33" s="7" t="s">
        <v>22</v>
      </c>
    </row>
    <row r="34" spans="7:8" x14ac:dyDescent="0.25">
      <c r="G34" t="s">
        <v>43</v>
      </c>
      <c r="H34" s="10">
        <f>(H25-0)/H31</f>
        <v>-3.9393331862438705</v>
      </c>
    </row>
    <row r="36" spans="7:8" x14ac:dyDescent="0.25">
      <c r="G36" s="7" t="s">
        <v>24</v>
      </c>
    </row>
    <row r="37" spans="7:8" x14ac:dyDescent="0.25">
      <c r="G37" t="s">
        <v>44</v>
      </c>
      <c r="H37" s="18">
        <f>16-1</f>
        <v>15</v>
      </c>
    </row>
    <row r="38" spans="7:8" x14ac:dyDescent="0.25">
      <c r="G38" t="s">
        <v>45</v>
      </c>
      <c r="H38" s="8">
        <f>-TINV(0.1,15)</f>
        <v>-1.7530503556925723</v>
      </c>
    </row>
    <row r="40" spans="7:8" x14ac:dyDescent="0.25">
      <c r="G40" s="7" t="s">
        <v>25</v>
      </c>
    </row>
    <row r="41" spans="7:8" x14ac:dyDescent="0.25">
      <c r="G41" s="11" t="s">
        <v>46</v>
      </c>
    </row>
    <row r="43" spans="7:8" x14ac:dyDescent="0.25">
      <c r="G43" s="7" t="s">
        <v>47</v>
      </c>
    </row>
    <row r="44" spans="7:8" x14ac:dyDescent="0.25">
      <c r="G44" s="11" t="s">
        <v>48</v>
      </c>
    </row>
    <row r="46" spans="7:8" x14ac:dyDescent="0.25">
      <c r="G46" s="7" t="s">
        <v>49</v>
      </c>
    </row>
    <row r="47" spans="7:8" x14ac:dyDescent="0.25">
      <c r="G47" t="s">
        <v>8</v>
      </c>
      <c r="H47" s="10">
        <f>H25/H28</f>
        <v>-0.98483329656096763</v>
      </c>
    </row>
    <row r="49" spans="7:7" x14ac:dyDescent="0.25">
      <c r="G49" s="7"/>
    </row>
    <row r="50" spans="7:7" x14ac:dyDescent="0.25">
      <c r="G50" s="11"/>
    </row>
    <row r="52" spans="7:7" x14ac:dyDescent="0.25">
      <c r="G52" s="7"/>
    </row>
    <row r="53" spans="7:7" x14ac:dyDescent="0.25">
      <c r="G53" s="11"/>
    </row>
    <row r="55" spans="7:7" x14ac:dyDescent="0.25">
      <c r="G55" s="7"/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workbookViewId="0">
      <selection activeCell="B38" sqref="B38:B39"/>
    </sheetView>
  </sheetViews>
  <sheetFormatPr defaultColWidth="11.125" defaultRowHeight="15.75" x14ac:dyDescent="0.25"/>
  <cols>
    <col min="7" max="7" width="13.875" customWidth="1"/>
  </cols>
  <sheetData>
    <row r="1" spans="1:8" ht="18.75" x14ac:dyDescent="0.3">
      <c r="A1" t="s">
        <v>6</v>
      </c>
      <c r="B1" t="s">
        <v>4</v>
      </c>
      <c r="C1" t="s">
        <v>5</v>
      </c>
      <c r="D1" t="s">
        <v>59</v>
      </c>
      <c r="G1" s="12" t="s">
        <v>50</v>
      </c>
    </row>
    <row r="2" spans="1:8" x14ac:dyDescent="0.25">
      <c r="A2">
        <v>1</v>
      </c>
      <c r="B2">
        <v>86</v>
      </c>
      <c r="C2">
        <v>85</v>
      </c>
      <c r="D2">
        <f>B2-C2</f>
        <v>1</v>
      </c>
      <c r="G2" s="7" t="s">
        <v>27</v>
      </c>
    </row>
    <row r="3" spans="1:8" x14ac:dyDescent="0.25">
      <c r="A3">
        <v>2</v>
      </c>
      <c r="B3">
        <v>80</v>
      </c>
      <c r="C3">
        <v>84</v>
      </c>
      <c r="D3">
        <f t="shared" ref="D3:D10" si="0">B3-C3</f>
        <v>-4</v>
      </c>
      <c r="G3" s="11" t="s">
        <v>51</v>
      </c>
    </row>
    <row r="4" spans="1:8" x14ac:dyDescent="0.25">
      <c r="A4">
        <v>3</v>
      </c>
      <c r="B4">
        <v>80</v>
      </c>
      <c r="C4">
        <v>76</v>
      </c>
      <c r="D4">
        <f t="shared" si="0"/>
        <v>4</v>
      </c>
      <c r="G4" s="11" t="s">
        <v>52</v>
      </c>
    </row>
    <row r="5" spans="1:8" x14ac:dyDescent="0.25">
      <c r="A5">
        <v>4</v>
      </c>
      <c r="B5">
        <v>76</v>
      </c>
      <c r="C5">
        <v>78</v>
      </c>
      <c r="D5">
        <f t="shared" si="0"/>
        <v>-2</v>
      </c>
    </row>
    <row r="6" spans="1:8" x14ac:dyDescent="0.25">
      <c r="A6">
        <v>5</v>
      </c>
      <c r="B6">
        <v>87</v>
      </c>
      <c r="C6">
        <v>87</v>
      </c>
      <c r="D6">
        <f t="shared" si="0"/>
        <v>0</v>
      </c>
      <c r="G6" s="7" t="s">
        <v>30</v>
      </c>
    </row>
    <row r="7" spans="1:8" x14ac:dyDescent="0.25">
      <c r="A7">
        <v>6</v>
      </c>
      <c r="B7">
        <v>78</v>
      </c>
      <c r="C7">
        <v>68</v>
      </c>
      <c r="D7">
        <f t="shared" si="0"/>
        <v>10</v>
      </c>
    </row>
    <row r="8" spans="1:8" x14ac:dyDescent="0.25">
      <c r="A8">
        <v>7</v>
      </c>
      <c r="B8">
        <v>83</v>
      </c>
      <c r="C8">
        <v>85</v>
      </c>
      <c r="D8">
        <f t="shared" si="0"/>
        <v>-2</v>
      </c>
    </row>
    <row r="9" spans="1:8" x14ac:dyDescent="0.25">
      <c r="A9">
        <v>8</v>
      </c>
      <c r="B9">
        <v>78</v>
      </c>
      <c r="C9">
        <v>79</v>
      </c>
      <c r="D9">
        <f t="shared" si="0"/>
        <v>-1</v>
      </c>
    </row>
    <row r="10" spans="1:8" ht="16.5" thickBot="1" x14ac:dyDescent="0.3">
      <c r="A10">
        <v>9</v>
      </c>
      <c r="B10">
        <v>96</v>
      </c>
      <c r="C10" s="19">
        <v>90</v>
      </c>
      <c r="D10" s="19">
        <f t="shared" si="0"/>
        <v>6</v>
      </c>
    </row>
    <row r="11" spans="1:8" x14ac:dyDescent="0.25">
      <c r="C11" s="7" t="s">
        <v>60</v>
      </c>
      <c r="D11" s="20">
        <f>SUM(D2:D10)</f>
        <v>12</v>
      </c>
      <c r="G11" s="7" t="s">
        <v>31</v>
      </c>
    </row>
    <row r="12" spans="1:8" x14ac:dyDescent="0.25">
      <c r="C12" s="7" t="s">
        <v>61</v>
      </c>
      <c r="D12" s="21">
        <f>D11/9</f>
        <v>1.3333333333333333</v>
      </c>
      <c r="G12" t="s">
        <v>39</v>
      </c>
    </row>
    <row r="13" spans="1:8" ht="18.75" x14ac:dyDescent="0.35">
      <c r="G13" t="s">
        <v>53</v>
      </c>
      <c r="H13" t="s">
        <v>55</v>
      </c>
    </row>
    <row r="14" spans="1:8" ht="18.75" x14ac:dyDescent="0.35">
      <c r="G14" t="s">
        <v>54</v>
      </c>
    </row>
    <row r="16" spans="1:8" x14ac:dyDescent="0.25">
      <c r="G16" t="s">
        <v>40</v>
      </c>
    </row>
    <row r="17" spans="7:8" ht="18" x14ac:dyDescent="0.25">
      <c r="G17" s="17" t="s">
        <v>56</v>
      </c>
    </row>
    <row r="18" spans="7:8" x14ac:dyDescent="0.25">
      <c r="G18" s="17"/>
    </row>
    <row r="19" spans="7:8" ht="18" x14ac:dyDescent="0.25">
      <c r="G19" s="11" t="s">
        <v>57</v>
      </c>
    </row>
    <row r="21" spans="7:8" x14ac:dyDescent="0.25">
      <c r="G21" s="7" t="s">
        <v>15</v>
      </c>
    </row>
    <row r="22" spans="7:8" x14ac:dyDescent="0.25">
      <c r="G22" t="s">
        <v>62</v>
      </c>
      <c r="H22" s="9">
        <f>AVERAGE($D$2:$D$10)</f>
        <v>1.3333333333333333</v>
      </c>
    </row>
    <row r="24" spans="7:8" x14ac:dyDescent="0.25">
      <c r="G24" s="7" t="s">
        <v>16</v>
      </c>
    </row>
    <row r="25" spans="7:8" ht="18.75" x14ac:dyDescent="0.35">
      <c r="G25" t="s">
        <v>63</v>
      </c>
      <c r="H25" s="18">
        <f>_xlfn.STDEV.S($D$2:$D$10)</f>
        <v>4.5</v>
      </c>
    </row>
    <row r="27" spans="7:8" x14ac:dyDescent="0.25">
      <c r="G27" s="7" t="s">
        <v>18</v>
      </c>
    </row>
    <row r="28" spans="7:8" ht="18.75" x14ac:dyDescent="0.35">
      <c r="G28" t="s">
        <v>17</v>
      </c>
      <c r="H28" s="18">
        <f>_xlfn.STDEV.S($D$2:$D$10)/SQRT(9)</f>
        <v>1.5</v>
      </c>
    </row>
    <row r="30" spans="7:8" x14ac:dyDescent="0.25">
      <c r="G30" s="7" t="s">
        <v>20</v>
      </c>
    </row>
    <row r="31" spans="7:8" x14ac:dyDescent="0.25">
      <c r="G31" t="s">
        <v>43</v>
      </c>
      <c r="H31" s="10">
        <f>H22/H28</f>
        <v>0.88888888888888884</v>
      </c>
    </row>
    <row r="33" spans="7:8" x14ac:dyDescent="0.25">
      <c r="G33" s="7" t="s">
        <v>22</v>
      </c>
    </row>
    <row r="34" spans="7:8" x14ac:dyDescent="0.25">
      <c r="G34" t="s">
        <v>45</v>
      </c>
      <c r="H34" s="8">
        <f>TINV(0.1,8)</f>
        <v>1.8595480375308981</v>
      </c>
    </row>
    <row r="36" spans="7:8" x14ac:dyDescent="0.25">
      <c r="G36" s="7" t="s">
        <v>24</v>
      </c>
    </row>
    <row r="37" spans="7:8" x14ac:dyDescent="0.25">
      <c r="G37" s="11" t="s">
        <v>64</v>
      </c>
    </row>
    <row r="38" spans="7:8" x14ac:dyDescent="0.25">
      <c r="G38" s="11" t="s">
        <v>65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Q1</vt:lpstr>
      <vt:lpstr>Q2</vt:lpstr>
      <vt:lpstr>Q3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Elvin</cp:lastModifiedBy>
  <dcterms:created xsi:type="dcterms:W3CDTF">2018-05-15T19:19:44Z</dcterms:created>
  <dcterms:modified xsi:type="dcterms:W3CDTF">2018-09-05T09:33:21Z</dcterms:modified>
</cp:coreProperties>
</file>